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 ОБЪЕКТЫ РЕМОНТА\2023 РЕМОНТ БЕТОНА\2023 РЕМОНТ БЕТОНА 3 сметы\Отправка в ИД 10.07.23г\Для КОНКУРСА\№2 Окраска перегородок\"/>
    </mc:Choice>
  </mc:AlternateContent>
  <bookViews>
    <workbookView xWindow="0" yWindow="0" windowWidth="19200" windowHeight="11460"/>
  </bookViews>
  <sheets>
    <sheet name="ДВ" sheetId="2" r:id="rId1"/>
  </sheets>
  <definedNames>
    <definedName name="_xlnm._FilterDatabase" localSheetId="0" hidden="1">ДВ!$B$18:$M$39</definedName>
    <definedName name="_xlnm.Print_Titles" localSheetId="0">ДВ!$18:$18</definedName>
    <definedName name="_xlnm.Print_Area" localSheetId="0">ДВ!$A$1:$M$55</definedName>
  </definedNames>
  <calcPr calcId="162913"/>
</workbook>
</file>

<file path=xl/calcChain.xml><?xml version="1.0" encoding="utf-8"?>
<calcChain xmlns="http://schemas.openxmlformats.org/spreadsheetml/2006/main">
  <c r="E21" i="2" l="1"/>
  <c r="E35" i="2"/>
  <c r="E28" i="2" l="1"/>
  <c r="E36" i="2" l="1"/>
  <c r="E37" i="2" l="1"/>
  <c r="L37" i="2" s="1"/>
  <c r="E38" i="2" l="1"/>
  <c r="E22" i="2"/>
  <c r="E29" i="2"/>
  <c r="E23" i="2"/>
  <c r="E31" i="2" l="1"/>
  <c r="E24" i="2"/>
  <c r="L24" i="2" s="1"/>
  <c r="E30" i="2"/>
  <c r="L30" i="2" s="1"/>
  <c r="E25" i="2"/>
  <c r="B23" i="2" l="1"/>
  <c r="B24" i="2" s="1"/>
  <c r="B25" i="2" s="1"/>
  <c r="B28" i="2" s="1"/>
  <c r="B29" i="2" s="1"/>
  <c r="B30" i="2" s="1"/>
  <c r="B31" i="2" s="1"/>
  <c r="B38" i="2" l="1"/>
</calcChain>
</file>

<file path=xl/sharedStrings.xml><?xml version="1.0" encoding="utf-8"?>
<sst xmlns="http://schemas.openxmlformats.org/spreadsheetml/2006/main" count="108" uniqueCount="59">
  <si>
    <t>Наименование</t>
  </si>
  <si>
    <t>Ед. изм.</t>
  </si>
  <si>
    <t>м3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</si>
  <si>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</si>
  <si>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</si>
  <si>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</si>
  <si>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</si>
  <si>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</si>
  <si>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(Заменённые и Добавленные)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</si>
  <si>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</si>
  <si>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</si>
  <si>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</si>
  <si>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филиал ООО"ЕвроСибЭнерго-Гидрогенерация" "Братская ГЭС"</t>
  </si>
  <si>
    <t xml:space="preserve">         Подтверждение необходимости проведения данных  видов работ:</t>
  </si>
  <si>
    <t>В.Ю. Писарев</t>
  </si>
  <si>
    <t>Зам.главного инженера - начальник ПТО</t>
  </si>
  <si>
    <t>Подрядчик</t>
  </si>
  <si>
    <t>Инженер по ТН СМГТС</t>
  </si>
  <si>
    <t>А.А. Логинов</t>
  </si>
  <si>
    <t>м2</t>
  </si>
  <si>
    <t xml:space="preserve">филиала ООО"ЕвроСибЭнерго-Гидрогенерация" "Братская ГЭС"    </t>
  </si>
  <si>
    <t>кг</t>
  </si>
  <si>
    <t>Грунтование поверхности на 1 раз</t>
  </si>
  <si>
    <t>Д.В. Нахабцев</t>
  </si>
  <si>
    <t xml:space="preserve">Начальник ОППР                             </t>
  </si>
  <si>
    <t>Мелкозернистая безусадочная ремонтная смесь марки не ниже М300</t>
  </si>
  <si>
    <t>1) Производство работ на высоте до 7,5 метров; 2) Наличие водопровода пожаротушения</t>
  </si>
  <si>
    <t>1) Производство работ на высоте до 7,5 метров</t>
  </si>
  <si>
    <t>Раздел 10. Перегородки ячейки 14Т</t>
  </si>
  <si>
    <t xml:space="preserve">Стена 14Т-13Т  </t>
  </si>
  <si>
    <t xml:space="preserve">Стена 14Т-15Т  </t>
  </si>
  <si>
    <t xml:space="preserve">Восстановление поврежденного участка  ремонтной смесью (глубиной до 20 мм) </t>
  </si>
  <si>
    <t xml:space="preserve">Раздел 15. Стена "резервная зона"  </t>
  </si>
  <si>
    <t>Начальник СМГТС</t>
  </si>
  <si>
    <t>Ю.А. Золотухин</t>
  </si>
  <si>
    <t>Краска акриловая фасадная атмосферостойкая влагостойкая (цвет серый)</t>
  </si>
  <si>
    <t>Установка и разборка наружных инвентарных лесов высотой до 16 м: трубчатых для прочих отделочных работ</t>
  </si>
  <si>
    <t>Грунтовка акриловая</t>
  </si>
  <si>
    <t>Улучшенная штукатурка  цементно-песчаным раствором по камню: стен</t>
  </si>
  <si>
    <t>Раствор готовый отделочный тяжелый, цементно-песчаный М150</t>
  </si>
  <si>
    <t xml:space="preserve">"___"_____________2023г.    </t>
  </si>
  <si>
    <t>Ведущий инженер службы зданий и сооружений ООО "ЕСЭ-ГГ"</t>
  </si>
  <si>
    <t>О.А. Борус</t>
  </si>
  <si>
    <t xml:space="preserve">Условия производства работ: </t>
  </si>
  <si>
    <t xml:space="preserve">Производство ремонтно-строительных работ осуществляется на территории действующего предприятия с наличием в зоне производства работ: - разветвленной сети транспортных и инженерных коммуникаций;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стесненных условий для складирования материалов.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</si>
  <si>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Окраска фасадов с лесов с подготовкой поверхности на 2 раза </t>
  </si>
  <si>
    <t xml:space="preserve">м2 вертикальной проекции </t>
  </si>
  <si>
    <t xml:space="preserve"> м2 вертикальной проекции </t>
  </si>
  <si>
    <t>Здание ГЭС инв.№БРГ_00010001.</t>
  </si>
  <si>
    <t xml:space="preserve"> </t>
  </si>
  <si>
    <t xml:space="preserve">  </t>
  </si>
  <si>
    <t xml:space="preserve">Текущий ремонт 
</t>
  </si>
  <si>
    <t>(категория ремонта)</t>
  </si>
  <si>
    <t>УТВЕРЖДАЮ</t>
  </si>
  <si>
    <t>Директор</t>
  </si>
  <si>
    <t>______________Е.В.Стрелков</t>
  </si>
  <si>
    <t xml:space="preserve">Ремонт поверхности бетона стен здания ГЭС, противопожарных перегородок, на трансформаторной площадке
</t>
  </si>
  <si>
    <t>Ведомость объемов работ №2 (дефектная ведомость №2)</t>
  </si>
  <si>
    <t>Ремонт строительных конструкций бетонной плотины Братской 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</si>
</sst>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000"/>
  </numFmts>
  <fonts count="28" x14ac:knownFonts="1"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Helv"/>
    </font>
    <font>
      <sz val="11"/>
      <name val="Arial Cyr"/>
      <charset val="204"/>
    </font>
    <font>
      <sz val="11"/>
      <name val="Helv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0" fontId="18" fillId="0" borderId="0" applyNumberFormat="0" applyFill="0" applyBorder="0" applyAlignment="0" applyProtection="0"/>
  </cellStyleXfs>
  <cellXfs count="127">
    <xf numFmtId="0" fontId="0" fillId="0" borderId="0" xfId="0"/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2" fillId="2" borderId="0" xfId="0" applyFont="1" applyFill="1"/>
    <xf numFmtId="0" fontId="8" fillId="2" borderId="0" xfId="1" applyFont="1" applyFill="1" applyAlignment="1">
      <alignment horizontal="left" vertical="top"/>
    </xf>
    <xf numFmtId="49" fontId="8" fillId="2" borderId="0" xfId="1" applyNumberFormat="1" applyFont="1" applyFill="1" applyAlignment="1">
      <alignment vertical="top"/>
    </xf>
    <xf numFmtId="0" fontId="14" fillId="2" borderId="0" xfId="1" applyFont="1" applyFill="1" applyAlignment="1">
      <alignment vertical="top" wrapText="1"/>
    </xf>
    <xf numFmtId="0" fontId="11" fillId="2" borderId="0" xfId="1" applyFont="1" applyFill="1" applyAlignment="1">
      <alignment vertical="top"/>
    </xf>
    <xf numFmtId="2" fontId="11" fillId="2" borderId="0" xfId="1" applyNumberFormat="1" applyFont="1" applyFill="1" applyAlignment="1">
      <alignment horizontal="center" vertical="top"/>
    </xf>
    <xf numFmtId="0" fontId="8" fillId="2" borderId="0" xfId="1" applyFont="1" applyFill="1" applyAlignment="1">
      <alignment horizontal="right" vertical="top"/>
    </xf>
    <xf numFmtId="0" fontId="1" fillId="2" borderId="0" xfId="0" applyFont="1" applyFill="1" applyAlignment="1">
      <alignment horizontal="left" vertical="top" wrapText="1"/>
    </xf>
    <xf numFmtId="0" fontId="10" fillId="2" borderId="0" xfId="2" applyFont="1" applyFill="1" applyAlignment="1">
      <alignment horizontal="left" vertical="top"/>
    </xf>
    <xf numFmtId="0" fontId="12" fillId="2" borderId="0" xfId="1" applyFont="1" applyFill="1" applyAlignment="1">
      <alignment vertical="top"/>
    </xf>
    <xf numFmtId="0" fontId="13" fillId="2" borderId="0" xfId="1" applyFont="1" applyFill="1" applyAlignment="1">
      <alignment vertical="top"/>
    </xf>
    <xf numFmtId="2" fontId="13" fillId="2" borderId="0" xfId="1" applyNumberFormat="1" applyFont="1" applyFill="1" applyAlignment="1">
      <alignment horizontal="center" vertical="top"/>
    </xf>
    <xf numFmtId="0" fontId="16" fillId="2" borderId="0" xfId="2" applyFont="1" applyFill="1" applyAlignment="1">
      <alignment horizontal="right" vertical="top"/>
    </xf>
    <xf numFmtId="0" fontId="6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/>
    <xf numFmtId="0" fontId="7" fillId="2" borderId="0" xfId="0" applyFont="1" applyFill="1"/>
    <xf numFmtId="0" fontId="7" fillId="2" borderId="0" xfId="1" applyFont="1" applyFill="1" applyAlignment="1">
      <alignment horizontal="centerContinuous" vertical="top"/>
    </xf>
    <xf numFmtId="0" fontId="7" fillId="2" borderId="0" xfId="1" applyFont="1" applyFill="1" applyAlignment="1">
      <alignment horizontal="left" vertical="top"/>
    </xf>
    <xf numFmtId="2" fontId="7" fillId="2" borderId="0" xfId="1" applyNumberFormat="1" applyFont="1" applyFill="1" applyAlignment="1">
      <alignment vertical="top"/>
    </xf>
    <xf numFmtId="0" fontId="7" fillId="2" borderId="0" xfId="1" applyFont="1" applyFill="1" applyAlignment="1">
      <alignment horizontal="centerContinuous" vertical="top" wrapText="1"/>
    </xf>
    <xf numFmtId="2" fontId="7" fillId="2" borderId="0" xfId="1" applyNumberFormat="1" applyFont="1" applyFill="1" applyAlignment="1">
      <alignment horizontal="center" vertical="top"/>
    </xf>
    <xf numFmtId="0" fontId="7" fillId="2" borderId="0" xfId="0" applyFont="1" applyFill="1" applyAlignment="1">
      <alignment horizontal="center" vertical="center"/>
    </xf>
    <xf numFmtId="0" fontId="7" fillId="2" borderId="2" xfId="1" applyFont="1" applyFill="1" applyBorder="1" applyAlignment="1">
      <alignment horizontal="center" vertical="top" wrapText="1"/>
    </xf>
    <xf numFmtId="2" fontId="7" fillId="2" borderId="2" xfId="1" applyNumberFormat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7" fillId="2" borderId="2" xfId="1" applyFont="1" applyFill="1" applyBorder="1" applyAlignment="1">
      <alignment horizontal="center" vertical="top"/>
    </xf>
    <xf numFmtId="0" fontId="17" fillId="2" borderId="0" xfId="1" applyFont="1" applyFill="1" applyBorder="1" applyAlignment="1">
      <alignment horizontal="center" vertical="center"/>
    </xf>
    <xf numFmtId="0" fontId="18" fillId="2" borderId="0" xfId="3" applyFill="1"/>
    <xf numFmtId="0" fontId="7" fillId="2" borderId="0" xfId="0" applyFont="1" applyFill="1" applyBorder="1" applyAlignment="1">
      <alignment horizontal="left" vertical="top"/>
    </xf>
    <xf numFmtId="0" fontId="0" fillId="2" borderId="0" xfId="0" applyFill="1"/>
    <xf numFmtId="0" fontId="7" fillId="2" borderId="0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 vertical="top" wrapText="1"/>
    </xf>
    <xf numFmtId="2" fontId="7" fillId="2" borderId="0" xfId="0" applyNumberFormat="1" applyFont="1" applyFill="1" applyBorder="1" applyAlignment="1">
      <alignment horizontal="center" vertical="top"/>
    </xf>
    <xf numFmtId="0" fontId="7" fillId="2" borderId="0" xfId="0" applyFont="1" applyFill="1" applyBorder="1" applyAlignment="1">
      <alignment vertical="top"/>
    </xf>
    <xf numFmtId="0" fontId="9" fillId="2" borderId="0" xfId="1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5" fillId="2" borderId="0" xfId="1" applyFont="1" applyFill="1" applyAlignment="1">
      <alignment vertical="top"/>
    </xf>
    <xf numFmtId="0" fontId="9" fillId="2" borderId="0" xfId="0" applyFont="1" applyFill="1" applyBorder="1" applyAlignment="1">
      <alignment vertical="top"/>
    </xf>
    <xf numFmtId="0" fontId="9" fillId="2" borderId="0" xfId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vertical="top"/>
    </xf>
    <xf numFmtId="2" fontId="5" fillId="2" borderId="0" xfId="1" applyNumberFormat="1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0" fillId="2" borderId="0" xfId="0" applyFill="1" applyAlignment="1">
      <alignment vertical="top"/>
    </xf>
    <xf numFmtId="2" fontId="0" fillId="2" borderId="0" xfId="0" applyNumberFormat="1" applyFill="1" applyAlignment="1">
      <alignment vertical="top"/>
    </xf>
    <xf numFmtId="0" fontId="9" fillId="2" borderId="1" xfId="1" applyFont="1" applyFill="1" applyBorder="1" applyAlignment="1">
      <alignment horizontal="left" vertical="top"/>
    </xf>
    <xf numFmtId="0" fontId="9" fillId="2" borderId="1" xfId="0" applyFont="1" applyFill="1" applyBorder="1" applyAlignment="1">
      <alignment vertical="top"/>
    </xf>
    <xf numFmtId="0" fontId="5" fillId="2" borderId="0" xfId="0" applyFont="1" applyFill="1" applyAlignment="1">
      <alignment vertical="top"/>
    </xf>
    <xf numFmtId="2" fontId="5" fillId="2" borderId="0" xfId="0" applyNumberFormat="1" applyFont="1" applyFill="1" applyAlignment="1">
      <alignment horizontal="center" vertical="top"/>
    </xf>
    <xf numFmtId="2" fontId="9" fillId="2" borderId="0" xfId="1" applyNumberFormat="1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2" fontId="15" fillId="2" borderId="0" xfId="0" applyNumberFormat="1" applyFont="1" applyFill="1" applyAlignment="1">
      <alignment horizontal="center" vertical="top"/>
    </xf>
    <xf numFmtId="2" fontId="9" fillId="2" borderId="0" xfId="0" applyNumberFormat="1" applyFont="1" applyFill="1" applyBorder="1" applyAlignment="1">
      <alignment vertical="top"/>
    </xf>
    <xf numFmtId="0" fontId="9" fillId="2" borderId="0" xfId="0" applyFont="1" applyFill="1" applyBorder="1" applyAlignment="1">
      <alignment horizontal="center" vertical="top"/>
    </xf>
    <xf numFmtId="0" fontId="17" fillId="2" borderId="4" xfId="0" applyFont="1" applyFill="1" applyBorder="1" applyAlignment="1">
      <alignment horizontal="left" vertical="top"/>
    </xf>
    <xf numFmtId="0" fontId="7" fillId="2" borderId="2" xfId="1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center" vertical="top"/>
    </xf>
    <xf numFmtId="2" fontId="7" fillId="2" borderId="2" xfId="1" applyNumberFormat="1" applyFont="1" applyFill="1" applyBorder="1" applyAlignment="1">
      <alignment horizontal="left" vertical="top" wrapText="1"/>
    </xf>
    <xf numFmtId="0" fontId="20" fillId="2" borderId="2" xfId="1" applyFont="1" applyFill="1" applyBorder="1" applyAlignment="1">
      <alignment horizontal="center" vertical="top" wrapText="1"/>
    </xf>
    <xf numFmtId="164" fontId="7" fillId="2" borderId="2" xfId="1" applyNumberFormat="1" applyFont="1" applyFill="1" applyBorder="1" applyAlignment="1">
      <alignment horizontal="center" vertical="top" wrapText="1"/>
    </xf>
    <xf numFmtId="0" fontId="17" fillId="2" borderId="2" xfId="1" applyFont="1" applyFill="1" applyBorder="1" applyAlignment="1">
      <alignment horizontal="center" vertical="top"/>
    </xf>
    <xf numFmtId="0" fontId="7" fillId="2" borderId="7" xfId="1" applyFont="1" applyFill="1" applyBorder="1" applyAlignment="1">
      <alignment horizontal="center" vertical="top"/>
    </xf>
    <xf numFmtId="0" fontId="7" fillId="2" borderId="2" xfId="1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top" wrapText="1"/>
    </xf>
    <xf numFmtId="2" fontId="7" fillId="2" borderId="3" xfId="0" applyNumberFormat="1" applyFont="1" applyFill="1" applyBorder="1" applyAlignment="1">
      <alignment horizontal="center" vertical="top"/>
    </xf>
    <xf numFmtId="0" fontId="19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2" fontId="7" fillId="2" borderId="2" xfId="0" applyNumberFormat="1" applyFont="1" applyFill="1" applyBorder="1" applyAlignment="1">
      <alignment horizontal="center" vertical="top"/>
    </xf>
    <xf numFmtId="0" fontId="7" fillId="2" borderId="2" xfId="1" applyFont="1" applyFill="1" applyBorder="1" applyAlignment="1">
      <alignment horizontal="left" vertical="top"/>
    </xf>
    <xf numFmtId="2" fontId="7" fillId="2" borderId="2" xfId="1" applyNumberFormat="1" applyFont="1" applyFill="1" applyBorder="1" applyAlignment="1">
      <alignment horizontal="center" vertical="top"/>
    </xf>
    <xf numFmtId="0" fontId="20" fillId="2" borderId="2" xfId="1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/>
    </xf>
    <xf numFmtId="0" fontId="7" fillId="2" borderId="6" xfId="0" applyFont="1" applyFill="1" applyBorder="1" applyAlignment="1">
      <alignment horizontal="left" vertical="top"/>
    </xf>
    <xf numFmtId="0" fontId="7" fillId="2" borderId="0" xfId="1" applyFont="1" applyFill="1" applyAlignment="1">
      <alignment horizontal="center" vertical="top"/>
    </xf>
    <xf numFmtId="0" fontId="7" fillId="2" borderId="2" xfId="1" applyFont="1" applyFill="1" applyBorder="1" applyAlignment="1">
      <alignment horizontal="center" vertical="top" wrapText="1"/>
    </xf>
    <xf numFmtId="0" fontId="17" fillId="2" borderId="2" xfId="1" applyFont="1" applyFill="1" applyBorder="1" applyAlignment="1">
      <alignment horizontal="center" vertical="top"/>
    </xf>
    <xf numFmtId="0" fontId="21" fillId="2" borderId="0" xfId="0" applyFont="1" applyFill="1" applyAlignment="1">
      <alignment horizontal="left" vertical="top" wrapText="1"/>
    </xf>
    <xf numFmtId="0" fontId="21" fillId="2" borderId="0" xfId="0" applyFont="1" applyFill="1"/>
    <xf numFmtId="0" fontId="22" fillId="2" borderId="0" xfId="0" applyFont="1" applyFill="1"/>
    <xf numFmtId="0" fontId="7" fillId="0" borderId="0" xfId="0" applyFont="1" applyFill="1"/>
    <xf numFmtId="165" fontId="7" fillId="2" borderId="2" xfId="1" applyNumberFormat="1" applyFont="1" applyFill="1" applyBorder="1" applyAlignment="1">
      <alignment horizontal="center" vertical="top"/>
    </xf>
    <xf numFmtId="166" fontId="7" fillId="2" borderId="2" xfId="1" applyNumberFormat="1" applyFont="1" applyFill="1" applyBorder="1" applyAlignment="1">
      <alignment horizontal="center" vertical="top"/>
    </xf>
    <xf numFmtId="0" fontId="6" fillId="2" borderId="0" xfId="0" applyFont="1" applyFill="1" applyAlignment="1">
      <alignment horizontal="center"/>
    </xf>
    <xf numFmtId="0" fontId="6" fillId="2" borderId="2" xfId="1" applyFont="1" applyFill="1" applyBorder="1" applyAlignment="1">
      <alignment horizontal="center" vertical="top"/>
    </xf>
    <xf numFmtId="0" fontId="6" fillId="2" borderId="2" xfId="1" applyFont="1" applyFill="1" applyBorder="1" applyAlignment="1">
      <alignment horizontal="center" vertical="top" wrapText="1"/>
    </xf>
    <xf numFmtId="1" fontId="6" fillId="2" borderId="2" xfId="1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26" fillId="2" borderId="0" xfId="0" applyFont="1" applyFill="1"/>
    <xf numFmtId="0" fontId="27" fillId="2" borderId="0" xfId="0" applyFont="1" applyFill="1" applyAlignment="1">
      <alignment horizontal="left" vertical="top" wrapText="1"/>
    </xf>
    <xf numFmtId="0" fontId="27" fillId="2" borderId="0" xfId="0" applyFont="1" applyFill="1"/>
    <xf numFmtId="0" fontId="16" fillId="2" borderId="0" xfId="2" applyFont="1" applyFill="1" applyAlignment="1">
      <alignment horizontal="right" vertical="top"/>
    </xf>
    <xf numFmtId="49" fontId="23" fillId="0" borderId="0" xfId="0" applyNumberFormat="1" applyFont="1" applyFill="1" applyBorder="1" applyAlignment="1" applyProtection="1">
      <alignment horizontal="center" vertical="top"/>
    </xf>
    <xf numFmtId="0" fontId="17" fillId="2" borderId="2" xfId="1" applyFont="1" applyFill="1" applyBorder="1" applyAlignment="1">
      <alignment horizontal="center" vertical="center"/>
    </xf>
    <xf numFmtId="0" fontId="17" fillId="2" borderId="7" xfId="1" applyFont="1" applyFill="1" applyBorder="1" applyAlignment="1">
      <alignment horizontal="center" vertical="center"/>
    </xf>
    <xf numFmtId="0" fontId="17" fillId="2" borderId="8" xfId="1" applyFont="1" applyFill="1" applyBorder="1" applyAlignment="1">
      <alignment horizontal="center" vertical="center"/>
    </xf>
    <xf numFmtId="0" fontId="17" fillId="2" borderId="9" xfId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top"/>
    </xf>
    <xf numFmtId="0" fontId="7" fillId="2" borderId="5" xfId="0" applyFont="1" applyFill="1" applyBorder="1" applyAlignment="1">
      <alignment horizontal="left" vertical="top"/>
    </xf>
    <xf numFmtId="0" fontId="7" fillId="2" borderId="6" xfId="0" applyFont="1" applyFill="1" applyBorder="1" applyAlignment="1">
      <alignment horizontal="left" vertical="top"/>
    </xf>
    <xf numFmtId="0" fontId="17" fillId="2" borderId="7" xfId="1" applyFont="1" applyFill="1" applyBorder="1" applyAlignment="1">
      <alignment horizontal="center" vertical="top"/>
    </xf>
    <xf numFmtId="0" fontId="17" fillId="2" borderId="8" xfId="1" applyFont="1" applyFill="1" applyBorder="1" applyAlignment="1">
      <alignment horizontal="center" vertical="top"/>
    </xf>
    <xf numFmtId="0" fontId="17" fillId="2" borderId="9" xfId="1" applyFont="1" applyFill="1" applyBorder="1" applyAlignment="1">
      <alignment horizontal="center" vertical="top"/>
    </xf>
    <xf numFmtId="0" fontId="7" fillId="2" borderId="0" xfId="1" applyFont="1" applyFill="1" applyAlignment="1">
      <alignment horizontal="center" vertical="top"/>
    </xf>
    <xf numFmtId="0" fontId="23" fillId="2" borderId="0" xfId="1" applyFont="1" applyFill="1" applyAlignment="1">
      <alignment horizontal="center" vertical="top"/>
    </xf>
    <xf numFmtId="0" fontId="24" fillId="2" borderId="0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center" vertical="top"/>
    </xf>
    <xf numFmtId="0" fontId="7" fillId="2" borderId="2" xfId="1" applyFont="1" applyFill="1" applyBorder="1" applyAlignment="1">
      <alignment horizontal="center" vertical="top" wrapText="1"/>
    </xf>
    <xf numFmtId="0" fontId="24" fillId="2" borderId="0" xfId="1" applyFont="1" applyFill="1" applyAlignment="1">
      <alignment horizontal="center" vertical="top" wrapText="1"/>
    </xf>
    <xf numFmtId="0" fontId="25" fillId="2" borderId="0" xfId="1" applyFont="1" applyFill="1" applyAlignment="1">
      <alignment horizontal="center" vertical="top" wrapText="1"/>
    </xf>
    <xf numFmtId="0" fontId="4" fillId="0" borderId="0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center" vertical="top"/>
    </xf>
    <xf numFmtId="0" fontId="17" fillId="2" borderId="2" xfId="1" applyFont="1" applyFill="1" applyBorder="1" applyAlignment="1">
      <alignment horizontal="center" vertical="top"/>
    </xf>
    <xf numFmtId="0" fontId="9" fillId="2" borderId="0" xfId="1" applyFont="1" applyFill="1" applyBorder="1" applyAlignment="1">
      <alignment horizontal="center" vertical="top"/>
    </xf>
    <xf numFmtId="0" fontId="20" fillId="2" borderId="4" xfId="0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0" fontId="20" fillId="2" borderId="6" xfId="0" applyFont="1" applyFill="1" applyBorder="1" applyAlignment="1">
      <alignment horizontal="left" vertical="top" wrapText="1"/>
    </xf>
  </cellXfs>
  <cellStyles count="4">
    <cellStyle name="Гиперссылка" xfId="3" builtinId="8"/>
    <cellStyle name="Обычный" xfId="0" builtinId="0"/>
    <cellStyle name="Обычный_дв" xfId="2"/>
    <cellStyle name="Стиль 1" xfId="1"/>
  </cellStyles>
  <dxfs count="0"/>
  <tableStyles count="0" defaultTableStyle="TableStyleMedium9" defaultPivotStyle="PivotStyleLight16"/>
  <colors>
    <mruColors>
      <color rgb="FFD828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4"/>
  <sheetViews>
    <sheetView tabSelected="1" view="pageBreakPreview" topLeftCell="B31" zoomScale="89" zoomScaleNormal="140" zoomScaleSheetLayoutView="89" workbookViewId="0">
      <selection activeCell="B41" sqref="B41:M41"/>
    </sheetView>
  </sheetViews>
  <sheetFormatPr defaultRowHeight="12.75" x14ac:dyDescent="0.2"/>
  <cols>
    <col min="1" max="1" width="3.5703125" style="34" hidden="1" customWidth="1"/>
    <col min="2" max="2" width="10.5703125" style="52" customWidth="1"/>
    <col min="3" max="3" width="42.5703125" style="52" customWidth="1"/>
    <col min="4" max="4" width="12.140625" style="52" customWidth="1"/>
    <col min="5" max="5" width="10.7109375" style="53" customWidth="1"/>
    <col min="6" max="6" width="13.5703125" style="52" customWidth="1"/>
    <col min="7" max="7" width="9.140625" style="52"/>
    <col min="8" max="8" width="8.42578125" style="52" customWidth="1"/>
    <col min="9" max="9" width="14.85546875" style="52" customWidth="1"/>
    <col min="10" max="10" width="27.85546875" style="52" customWidth="1"/>
    <col min="11" max="11" width="9.85546875" style="52" customWidth="1"/>
    <col min="12" max="12" width="10.28515625" style="61" customWidth="1"/>
    <col min="13" max="13" width="13.140625" style="52" customWidth="1"/>
    <col min="14" max="14" width="52" style="42" customWidth="1"/>
    <col min="15" max="16384" width="9.140625" style="34"/>
  </cols>
  <sheetData>
    <row r="1" spans="1:17" s="3" customFormat="1" ht="15.75" customHeight="1" x14ac:dyDescent="0.2">
      <c r="B1" s="4"/>
      <c r="C1" s="5"/>
      <c r="D1" s="6"/>
      <c r="E1" s="6"/>
      <c r="F1" s="6"/>
      <c r="G1" s="6"/>
      <c r="H1" s="6"/>
      <c r="I1" s="6"/>
      <c r="J1" s="6"/>
      <c r="K1" s="7"/>
      <c r="L1" s="8"/>
      <c r="M1" s="9" t="s">
        <v>53</v>
      </c>
      <c r="N1" s="10"/>
    </row>
    <row r="2" spans="1:17" s="3" customFormat="1" ht="15.75" customHeight="1" x14ac:dyDescent="0.2">
      <c r="B2" s="11"/>
      <c r="C2" s="12"/>
      <c r="D2" s="6"/>
      <c r="E2" s="6"/>
      <c r="F2" s="6"/>
      <c r="G2" s="6"/>
      <c r="H2" s="6"/>
      <c r="I2" s="6"/>
      <c r="J2" s="6"/>
      <c r="K2" s="13"/>
      <c r="L2" s="14"/>
      <c r="M2" s="15" t="s">
        <v>54</v>
      </c>
      <c r="N2" s="16"/>
    </row>
    <row r="3" spans="1:17" s="3" customFormat="1" ht="17.25" customHeight="1" x14ac:dyDescent="0.2">
      <c r="B3" s="11"/>
      <c r="C3" s="12"/>
      <c r="D3" s="6"/>
      <c r="E3" s="6"/>
      <c r="F3" s="6"/>
      <c r="G3" s="6"/>
      <c r="H3" s="6"/>
      <c r="I3" s="101" t="s">
        <v>20</v>
      </c>
      <c r="J3" s="101"/>
      <c r="K3" s="101"/>
      <c r="L3" s="101"/>
      <c r="M3" s="101"/>
      <c r="N3" s="16"/>
    </row>
    <row r="4" spans="1:17" s="3" customFormat="1" ht="15.75" x14ac:dyDescent="0.2">
      <c r="B4" s="11"/>
      <c r="C4" s="12"/>
      <c r="D4" s="6"/>
      <c r="E4" s="6"/>
      <c r="F4" s="6"/>
      <c r="G4" s="6"/>
      <c r="H4" s="6"/>
      <c r="I4" s="6"/>
      <c r="J4" s="101" t="s">
        <v>55</v>
      </c>
      <c r="K4" s="101"/>
      <c r="L4" s="101"/>
      <c r="M4" s="101"/>
      <c r="N4" s="16"/>
    </row>
    <row r="5" spans="1:17" s="3" customFormat="1" ht="17.25" customHeight="1" x14ac:dyDescent="0.2">
      <c r="B5" s="11"/>
      <c r="C5" s="12"/>
      <c r="D5" s="6"/>
      <c r="E5" s="6"/>
      <c r="F5" s="6"/>
      <c r="G5" s="6"/>
      <c r="H5" s="6"/>
      <c r="I5" s="6"/>
      <c r="J5" s="6"/>
      <c r="K5" s="13"/>
      <c r="L5" s="14"/>
      <c r="M5" s="15" t="s">
        <v>40</v>
      </c>
      <c r="N5" s="16"/>
    </row>
    <row r="6" spans="1:17" s="3" customFormat="1" ht="14.25" customHeight="1" x14ac:dyDescent="0.2">
      <c r="B6" s="11"/>
      <c r="C6" s="12"/>
      <c r="D6" s="6"/>
      <c r="E6" s="6"/>
      <c r="F6" s="6"/>
      <c r="G6" s="6"/>
      <c r="H6" s="6"/>
      <c r="I6" s="6"/>
      <c r="J6" s="6"/>
      <c r="K6" s="13"/>
      <c r="L6" s="14"/>
      <c r="M6" s="15"/>
      <c r="N6" s="16"/>
    </row>
    <row r="7" spans="1:17" s="3" customFormat="1" ht="18" customHeight="1" x14ac:dyDescent="0.2">
      <c r="B7" s="113" t="s">
        <v>12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7"/>
    </row>
    <row r="8" spans="1:17" s="89" customFormat="1" ht="21.75" customHeight="1" x14ac:dyDescent="0.25">
      <c r="B8" s="114" t="s">
        <v>57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87"/>
      <c r="O8" s="88"/>
    </row>
    <row r="9" spans="1:17" s="90" customFormat="1" ht="15.75" customHeight="1" x14ac:dyDescent="0.2">
      <c r="A9" s="120" t="s">
        <v>51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20"/>
    </row>
    <row r="10" spans="1:17" s="90" customFormat="1" x14ac:dyDescent="0.2">
      <c r="A10" s="121" t="s">
        <v>52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20"/>
    </row>
    <row r="11" spans="1:17" s="97" customFormat="1" ht="18.75" x14ac:dyDescent="0.2">
      <c r="A11" s="102" t="s">
        <v>58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</row>
    <row r="12" spans="1:17" s="3" customFormat="1" ht="18.75" x14ac:dyDescent="0.2">
      <c r="B12" s="115" t="s">
        <v>56</v>
      </c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8"/>
      <c r="O12" s="19"/>
    </row>
    <row r="13" spans="1:17" s="3" customFormat="1" ht="21.75" customHeight="1" x14ac:dyDescent="0.2">
      <c r="B13" s="118" t="s">
        <v>48</v>
      </c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8"/>
      <c r="O13" s="19"/>
    </row>
    <row r="14" spans="1:17" s="98" customFormat="1" ht="12" x14ac:dyDescent="0.2">
      <c r="B14" s="116" t="s">
        <v>3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99"/>
      <c r="O14" s="100"/>
    </row>
    <row r="15" spans="1:17" s="20" customFormat="1" x14ac:dyDescent="0.2">
      <c r="B15" s="21"/>
      <c r="C15" s="22"/>
      <c r="D15" s="21"/>
      <c r="E15" s="23"/>
      <c r="F15" s="24"/>
      <c r="G15" s="21"/>
      <c r="H15" s="21"/>
      <c r="I15" s="21"/>
      <c r="J15" s="21"/>
      <c r="K15" s="84"/>
      <c r="L15" s="25"/>
      <c r="M15" s="21"/>
      <c r="N15" s="17"/>
    </row>
    <row r="16" spans="1:17" s="20" customFormat="1" ht="24.75" customHeight="1" x14ac:dyDescent="0.2">
      <c r="B16" s="117" t="s">
        <v>4</v>
      </c>
      <c r="C16" s="117" t="s">
        <v>5</v>
      </c>
      <c r="D16" s="117" t="s">
        <v>6</v>
      </c>
      <c r="E16" s="117"/>
      <c r="F16" s="117" t="s">
        <v>7</v>
      </c>
      <c r="G16" s="117"/>
      <c r="H16" s="117"/>
      <c r="I16" s="117"/>
      <c r="J16" s="117" t="s">
        <v>8</v>
      </c>
      <c r="K16" s="117"/>
      <c r="L16" s="117"/>
      <c r="M16" s="117"/>
      <c r="N16" s="17"/>
      <c r="Q16" s="17"/>
    </row>
    <row r="17" spans="1:23" s="26" customFormat="1" ht="65.25" customHeight="1" x14ac:dyDescent="0.2">
      <c r="B17" s="117"/>
      <c r="C17" s="117"/>
      <c r="D17" s="27" t="s">
        <v>1</v>
      </c>
      <c r="E17" s="28" t="s">
        <v>9</v>
      </c>
      <c r="F17" s="27" t="s">
        <v>0</v>
      </c>
      <c r="G17" s="27" t="s">
        <v>1</v>
      </c>
      <c r="H17" s="27" t="s">
        <v>9</v>
      </c>
      <c r="I17" s="29" t="s">
        <v>10</v>
      </c>
      <c r="J17" s="27" t="s">
        <v>0</v>
      </c>
      <c r="K17" s="85" t="s">
        <v>1</v>
      </c>
      <c r="L17" s="28" t="s">
        <v>9</v>
      </c>
      <c r="M17" s="85" t="s">
        <v>11</v>
      </c>
      <c r="N17" s="17"/>
      <c r="Q17" s="17"/>
    </row>
    <row r="18" spans="1:23" s="93" customFormat="1" ht="13.5" customHeight="1" x14ac:dyDescent="0.2">
      <c r="B18" s="94">
        <v>1</v>
      </c>
      <c r="C18" s="94">
        <v>2</v>
      </c>
      <c r="D18" s="94">
        <v>3</v>
      </c>
      <c r="E18" s="94">
        <v>4</v>
      </c>
      <c r="F18" s="95">
        <v>5</v>
      </c>
      <c r="G18" s="94">
        <v>6</v>
      </c>
      <c r="H18" s="94">
        <v>7</v>
      </c>
      <c r="I18" s="94">
        <v>8</v>
      </c>
      <c r="J18" s="94">
        <v>9</v>
      </c>
      <c r="K18" s="94">
        <v>10</v>
      </c>
      <c r="L18" s="96">
        <v>11</v>
      </c>
      <c r="M18" s="94">
        <v>12</v>
      </c>
      <c r="N18" s="16"/>
    </row>
    <row r="19" spans="1:23" s="20" customFormat="1" x14ac:dyDescent="0.2">
      <c r="A19" s="31"/>
      <c r="B19" s="103" t="s">
        <v>28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2"/>
      <c r="O19" s="1"/>
      <c r="P19" s="1"/>
      <c r="W19" s="32"/>
    </row>
    <row r="20" spans="1:23" s="20" customFormat="1" x14ac:dyDescent="0.2">
      <c r="A20" s="31"/>
      <c r="B20" s="104" t="s">
        <v>29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6"/>
      <c r="N20" s="2"/>
      <c r="O20" s="1"/>
      <c r="P20" s="1"/>
      <c r="W20" s="32"/>
    </row>
    <row r="21" spans="1:23" s="20" customFormat="1" ht="45" customHeight="1" x14ac:dyDescent="0.2">
      <c r="A21" s="31"/>
      <c r="B21" s="67">
        <v>1</v>
      </c>
      <c r="C21" s="68" t="s">
        <v>36</v>
      </c>
      <c r="D21" s="69" t="s">
        <v>46</v>
      </c>
      <c r="E21" s="70">
        <f>7.5*7.2</f>
        <v>54</v>
      </c>
      <c r="F21" s="71"/>
      <c r="G21" s="71"/>
      <c r="H21" s="71"/>
      <c r="I21" s="71"/>
      <c r="J21" s="71"/>
      <c r="K21" s="86"/>
      <c r="L21" s="86"/>
      <c r="M21" s="67" t="s">
        <v>49</v>
      </c>
      <c r="N21" s="2"/>
      <c r="O21" s="1"/>
      <c r="P21" s="1"/>
      <c r="W21" s="32"/>
    </row>
    <row r="22" spans="1:23" s="20" customFormat="1" ht="44.25" customHeight="1" x14ac:dyDescent="0.2">
      <c r="A22" s="31"/>
      <c r="B22" s="72">
        <v>2</v>
      </c>
      <c r="C22" s="73" t="s">
        <v>31</v>
      </c>
      <c r="D22" s="74" t="s">
        <v>19</v>
      </c>
      <c r="E22" s="75">
        <f>0.2*0.2</f>
        <v>4.0000000000000008E-2</v>
      </c>
      <c r="F22" s="71"/>
      <c r="G22" s="71"/>
      <c r="H22" s="71"/>
      <c r="I22" s="71"/>
      <c r="J22" s="73" t="s">
        <v>25</v>
      </c>
      <c r="K22" s="30" t="s">
        <v>2</v>
      </c>
      <c r="L22" s="30">
        <v>8.8000000000000003E-4</v>
      </c>
      <c r="M22" s="67" t="s">
        <v>16</v>
      </c>
      <c r="N22" s="2"/>
      <c r="O22" s="1"/>
      <c r="P22" s="1"/>
      <c r="W22" s="32"/>
    </row>
    <row r="23" spans="1:23" s="20" customFormat="1" ht="45" customHeight="1" x14ac:dyDescent="0.2">
      <c r="A23" s="31"/>
      <c r="B23" s="67">
        <f>B22+1</f>
        <v>3</v>
      </c>
      <c r="C23" s="76" t="s">
        <v>38</v>
      </c>
      <c r="D23" s="77" t="s">
        <v>19</v>
      </c>
      <c r="E23" s="78">
        <f>7.2*7.5</f>
        <v>54</v>
      </c>
      <c r="F23" s="77"/>
      <c r="G23" s="67"/>
      <c r="H23" s="78"/>
      <c r="I23" s="67"/>
      <c r="J23" s="73" t="s">
        <v>39</v>
      </c>
      <c r="K23" s="30" t="s">
        <v>2</v>
      </c>
      <c r="L23" s="91">
        <v>1.0206</v>
      </c>
      <c r="M23" s="67" t="s">
        <v>16</v>
      </c>
      <c r="N23" s="2"/>
      <c r="O23" s="1"/>
      <c r="P23" s="1"/>
      <c r="W23" s="32"/>
    </row>
    <row r="24" spans="1:23" s="20" customFormat="1" ht="21.75" customHeight="1" x14ac:dyDescent="0.2">
      <c r="A24" s="31"/>
      <c r="B24" s="67">
        <f t="shared" ref="B24:B25" si="0">B23+1</f>
        <v>4</v>
      </c>
      <c r="C24" s="79" t="s">
        <v>22</v>
      </c>
      <c r="D24" s="77" t="s">
        <v>19</v>
      </c>
      <c r="E24" s="80">
        <f>E23</f>
        <v>54</v>
      </c>
      <c r="F24" s="71"/>
      <c r="G24" s="71"/>
      <c r="H24" s="71"/>
      <c r="I24" s="71"/>
      <c r="J24" s="73" t="s">
        <v>37</v>
      </c>
      <c r="K24" s="30" t="s">
        <v>21</v>
      </c>
      <c r="L24" s="80">
        <f>0.2*E24</f>
        <v>10.8</v>
      </c>
      <c r="M24" s="67" t="s">
        <v>16</v>
      </c>
      <c r="N24" s="2"/>
      <c r="O24" s="1"/>
      <c r="P24" s="1"/>
      <c r="W24" s="32"/>
    </row>
    <row r="25" spans="1:23" s="20" customFormat="1" ht="45" customHeight="1" x14ac:dyDescent="0.2">
      <c r="A25" s="31"/>
      <c r="B25" s="67">
        <f t="shared" si="0"/>
        <v>5</v>
      </c>
      <c r="C25" s="81" t="s">
        <v>45</v>
      </c>
      <c r="D25" s="77" t="s">
        <v>19</v>
      </c>
      <c r="E25" s="80">
        <f>E23</f>
        <v>54</v>
      </c>
      <c r="F25" s="71"/>
      <c r="G25" s="71"/>
      <c r="H25" s="71"/>
      <c r="I25" s="71"/>
      <c r="J25" s="73" t="s">
        <v>35</v>
      </c>
      <c r="K25" s="30" t="s">
        <v>21</v>
      </c>
      <c r="L25" s="80">
        <v>20.52</v>
      </c>
      <c r="M25" s="67" t="s">
        <v>16</v>
      </c>
      <c r="N25" s="2"/>
      <c r="O25" s="1"/>
      <c r="P25" s="1"/>
      <c r="W25" s="32"/>
    </row>
    <row r="26" spans="1:23" s="20" customFormat="1" ht="18.75" customHeight="1" x14ac:dyDescent="0.2">
      <c r="A26" s="31"/>
      <c r="B26" s="107" t="s">
        <v>26</v>
      </c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9"/>
      <c r="N26" s="2"/>
      <c r="O26" s="1"/>
      <c r="P26" s="1"/>
      <c r="W26" s="32"/>
    </row>
    <row r="27" spans="1:23" s="20" customFormat="1" x14ac:dyDescent="0.2">
      <c r="A27" s="31"/>
      <c r="B27" s="110" t="s">
        <v>30</v>
      </c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2"/>
      <c r="N27" s="2"/>
      <c r="O27" s="1"/>
      <c r="P27" s="1"/>
      <c r="W27" s="32"/>
    </row>
    <row r="28" spans="1:23" s="20" customFormat="1" ht="45.75" customHeight="1" x14ac:dyDescent="0.2">
      <c r="A28" s="31"/>
      <c r="B28" s="67">
        <f>B25+1</f>
        <v>6</v>
      </c>
      <c r="C28" s="68" t="s">
        <v>36</v>
      </c>
      <c r="D28" s="69" t="s">
        <v>47</v>
      </c>
      <c r="E28" s="65">
        <f>(7.5-3.8)*7.2</f>
        <v>26.64</v>
      </c>
      <c r="F28" s="71"/>
      <c r="G28" s="71"/>
      <c r="H28" s="71"/>
      <c r="I28" s="71"/>
      <c r="J28" s="71"/>
      <c r="K28" s="86"/>
      <c r="L28" s="86"/>
      <c r="M28" s="67" t="s">
        <v>50</v>
      </c>
      <c r="N28" s="2"/>
      <c r="O28" s="1"/>
      <c r="P28" s="1"/>
      <c r="W28" s="32"/>
    </row>
    <row r="29" spans="1:23" s="20" customFormat="1" ht="42.75" customHeight="1" x14ac:dyDescent="0.2">
      <c r="A29" s="31"/>
      <c r="B29" s="67">
        <f>B28+1</f>
        <v>7</v>
      </c>
      <c r="C29" s="76" t="s">
        <v>38</v>
      </c>
      <c r="D29" s="77" t="s">
        <v>19</v>
      </c>
      <c r="E29" s="78">
        <f>7.2*7.5+((7.2+7.5)*0.4)-7.2*3.8</f>
        <v>32.520000000000003</v>
      </c>
      <c r="F29" s="77"/>
      <c r="G29" s="67"/>
      <c r="H29" s="78"/>
      <c r="I29" s="67"/>
      <c r="J29" s="73" t="s">
        <v>39</v>
      </c>
      <c r="K29" s="30" t="s">
        <v>2</v>
      </c>
      <c r="L29" s="92">
        <v>0.61462799999999995</v>
      </c>
      <c r="M29" s="67" t="s">
        <v>16</v>
      </c>
      <c r="N29" s="2"/>
      <c r="O29" s="1"/>
      <c r="P29" s="1"/>
      <c r="W29" s="32"/>
    </row>
    <row r="30" spans="1:23" s="20" customFormat="1" ht="18" customHeight="1" x14ac:dyDescent="0.2">
      <c r="A30" s="31"/>
      <c r="B30" s="67">
        <f>B29+1</f>
        <v>8</v>
      </c>
      <c r="C30" s="79" t="s">
        <v>22</v>
      </c>
      <c r="D30" s="77" t="s">
        <v>19</v>
      </c>
      <c r="E30" s="80">
        <f>E29</f>
        <v>32.520000000000003</v>
      </c>
      <c r="F30" s="71"/>
      <c r="G30" s="71"/>
      <c r="H30" s="71"/>
      <c r="I30" s="71"/>
      <c r="J30" s="73" t="s">
        <v>37</v>
      </c>
      <c r="K30" s="30" t="s">
        <v>21</v>
      </c>
      <c r="L30" s="80">
        <f>0.2*E30</f>
        <v>6.5040000000000013</v>
      </c>
      <c r="M30" s="67" t="s">
        <v>16</v>
      </c>
      <c r="N30" s="2"/>
      <c r="O30" s="1"/>
      <c r="P30" s="1"/>
      <c r="W30" s="32"/>
    </row>
    <row r="31" spans="1:23" s="20" customFormat="1" ht="43.5" customHeight="1" x14ac:dyDescent="0.2">
      <c r="A31" s="31"/>
      <c r="B31" s="67">
        <f>B30+1</f>
        <v>9</v>
      </c>
      <c r="C31" s="81" t="s">
        <v>45</v>
      </c>
      <c r="D31" s="77" t="s">
        <v>19</v>
      </c>
      <c r="E31" s="80">
        <f>E29</f>
        <v>32.520000000000003</v>
      </c>
      <c r="F31" s="71"/>
      <c r="G31" s="71"/>
      <c r="H31" s="71"/>
      <c r="I31" s="71"/>
      <c r="J31" s="73" t="s">
        <v>35</v>
      </c>
      <c r="K31" s="30" t="s">
        <v>21</v>
      </c>
      <c r="L31" s="91">
        <v>12.3576</v>
      </c>
      <c r="M31" s="67" t="s">
        <v>16</v>
      </c>
      <c r="N31" s="2"/>
      <c r="O31" s="1"/>
      <c r="P31" s="1"/>
      <c r="W31" s="32"/>
    </row>
    <row r="32" spans="1:23" s="20" customFormat="1" ht="15" customHeight="1" x14ac:dyDescent="0.2">
      <c r="A32" s="31"/>
      <c r="B32" s="107" t="s">
        <v>27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9"/>
      <c r="N32" s="2"/>
      <c r="O32" s="1"/>
      <c r="P32" s="1"/>
      <c r="W32" s="32"/>
    </row>
    <row r="33" spans="2:16" s="20" customFormat="1" ht="14.25" customHeight="1" x14ac:dyDescent="0.2">
      <c r="B33" s="107" t="s">
        <v>27</v>
      </c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9"/>
      <c r="N33" s="2"/>
      <c r="O33" s="1"/>
      <c r="P33" s="1"/>
    </row>
    <row r="34" spans="2:16" s="20" customFormat="1" x14ac:dyDescent="0.2">
      <c r="B34" s="122" t="s">
        <v>32</v>
      </c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2"/>
      <c r="O34" s="1"/>
      <c r="P34" s="1"/>
    </row>
    <row r="35" spans="2:16" s="20" customFormat="1" ht="51.75" customHeight="1" x14ac:dyDescent="0.2">
      <c r="B35" s="67">
        <v>10</v>
      </c>
      <c r="C35" s="68" t="s">
        <v>36</v>
      </c>
      <c r="D35" s="69" t="s">
        <v>46</v>
      </c>
      <c r="E35" s="65">
        <f>(7.5-3.5)*7.2*2</f>
        <v>57.6</v>
      </c>
      <c r="F35" s="71"/>
      <c r="G35" s="71"/>
      <c r="H35" s="71"/>
      <c r="I35" s="71"/>
      <c r="J35" s="71"/>
      <c r="K35" s="86"/>
      <c r="L35" s="86"/>
      <c r="M35" s="67" t="s">
        <v>49</v>
      </c>
      <c r="N35" s="2"/>
      <c r="O35" s="1"/>
      <c r="P35" s="1"/>
    </row>
    <row r="36" spans="2:16" s="20" customFormat="1" ht="46.5" customHeight="1" x14ac:dyDescent="0.2">
      <c r="B36" s="67">
        <v>11</v>
      </c>
      <c r="C36" s="76" t="s">
        <v>38</v>
      </c>
      <c r="D36" s="77" t="s">
        <v>19</v>
      </c>
      <c r="E36" s="78">
        <f>7.2*7.5*2+((7.2+7.5)*0.4)-7*3.5*2</f>
        <v>64.88</v>
      </c>
      <c r="F36" s="77"/>
      <c r="G36" s="67"/>
      <c r="H36" s="78"/>
      <c r="I36" s="67"/>
      <c r="J36" s="73" t="s">
        <v>39</v>
      </c>
      <c r="K36" s="30" t="s">
        <v>2</v>
      </c>
      <c r="L36" s="92">
        <v>1.226232</v>
      </c>
      <c r="M36" s="67" t="s">
        <v>16</v>
      </c>
      <c r="N36" s="2"/>
      <c r="O36" s="1"/>
      <c r="P36" s="1"/>
    </row>
    <row r="37" spans="2:16" s="20" customFormat="1" ht="24.75" customHeight="1" x14ac:dyDescent="0.2">
      <c r="B37" s="67">
        <v>12</v>
      </c>
      <c r="C37" s="79" t="s">
        <v>22</v>
      </c>
      <c r="D37" s="77" t="s">
        <v>19</v>
      </c>
      <c r="E37" s="80">
        <f>E36</f>
        <v>64.88</v>
      </c>
      <c r="F37" s="71"/>
      <c r="G37" s="71"/>
      <c r="H37" s="71"/>
      <c r="I37" s="71"/>
      <c r="J37" s="73" t="s">
        <v>37</v>
      </c>
      <c r="K37" s="30" t="s">
        <v>21</v>
      </c>
      <c r="L37" s="80">
        <f>0.2*E37</f>
        <v>12.975999999999999</v>
      </c>
      <c r="M37" s="67" t="s">
        <v>16</v>
      </c>
      <c r="N37" s="2"/>
      <c r="O37" s="1"/>
      <c r="P37" s="1"/>
    </row>
    <row r="38" spans="2:16" s="20" customFormat="1" ht="43.5" customHeight="1" x14ac:dyDescent="0.2">
      <c r="B38" s="67">
        <f>B37+1</f>
        <v>13</v>
      </c>
      <c r="C38" s="81" t="s">
        <v>45</v>
      </c>
      <c r="D38" s="77" t="s">
        <v>19</v>
      </c>
      <c r="E38" s="80">
        <f>E36</f>
        <v>64.88</v>
      </c>
      <c r="F38" s="71"/>
      <c r="G38" s="71"/>
      <c r="H38" s="71"/>
      <c r="I38" s="71"/>
      <c r="J38" s="73" t="s">
        <v>35</v>
      </c>
      <c r="K38" s="30" t="s">
        <v>21</v>
      </c>
      <c r="L38" s="91">
        <v>24.654399999999999</v>
      </c>
      <c r="M38" s="67" t="s">
        <v>16</v>
      </c>
      <c r="N38" s="2"/>
      <c r="O38" s="1"/>
      <c r="P38" s="1"/>
    </row>
    <row r="39" spans="2:16" s="20" customFormat="1" ht="20.25" customHeight="1" x14ac:dyDescent="0.2">
      <c r="B39" s="107" t="s">
        <v>27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9"/>
      <c r="N39" s="2"/>
      <c r="O39" s="1"/>
      <c r="P39" s="1"/>
    </row>
    <row r="40" spans="2:16" s="20" customFormat="1" ht="20.25" customHeight="1" x14ac:dyDescent="0.2">
      <c r="B40" s="64" t="s">
        <v>43</v>
      </c>
      <c r="C40" s="66"/>
      <c r="D40" s="66"/>
      <c r="E40" s="66"/>
      <c r="F40" s="66"/>
      <c r="G40" s="66"/>
      <c r="H40" s="66"/>
      <c r="I40" s="66"/>
      <c r="J40" s="66"/>
      <c r="K40" s="82"/>
      <c r="L40" s="82"/>
      <c r="M40" s="83"/>
      <c r="N40" s="2"/>
      <c r="O40" s="1"/>
      <c r="P40" s="1"/>
    </row>
    <row r="41" spans="2:16" s="20" customFormat="1" ht="36.75" customHeight="1" x14ac:dyDescent="0.2">
      <c r="B41" s="124" t="s">
        <v>44</v>
      </c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6"/>
      <c r="N41" s="2"/>
      <c r="O41" s="1"/>
      <c r="P41" s="1"/>
    </row>
    <row r="42" spans="2:16" s="20" customFormat="1" x14ac:dyDescent="0.2"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2"/>
      <c r="O42" s="1"/>
      <c r="P42" s="1"/>
    </row>
    <row r="43" spans="2:16" ht="25.5" customHeight="1" x14ac:dyDescent="0.2">
      <c r="B43" s="35"/>
      <c r="C43" s="2"/>
      <c r="D43" s="36"/>
      <c r="E43" s="37"/>
      <c r="F43" s="38"/>
      <c r="G43" s="38"/>
      <c r="H43" s="38"/>
      <c r="I43" s="38"/>
      <c r="J43" s="2"/>
      <c r="K43" s="36"/>
      <c r="L43" s="37"/>
      <c r="M43" s="36"/>
      <c r="N43" s="2"/>
      <c r="O43" s="1"/>
      <c r="P43" s="1"/>
    </row>
    <row r="44" spans="2:16" ht="15" x14ac:dyDescent="0.2">
      <c r="B44" s="39" t="s">
        <v>13</v>
      </c>
      <c r="C44" s="39"/>
      <c r="D44" s="39"/>
      <c r="E44" s="39"/>
      <c r="F44" s="39"/>
      <c r="G44" s="40"/>
      <c r="H44" s="40"/>
      <c r="I44" s="40"/>
      <c r="J44" s="40"/>
      <c r="K44" s="41"/>
      <c r="L44" s="41"/>
      <c r="M44" s="41"/>
    </row>
    <row r="45" spans="2:16" ht="15.75" x14ac:dyDescent="0.2">
      <c r="B45" s="43"/>
      <c r="C45" s="44"/>
      <c r="D45" s="45"/>
      <c r="E45" s="46"/>
      <c r="F45" s="47"/>
      <c r="G45" s="48"/>
      <c r="H45" s="44"/>
      <c r="I45" s="44"/>
      <c r="J45" s="49"/>
      <c r="K45" s="43"/>
      <c r="L45" s="50"/>
      <c r="M45" s="43"/>
    </row>
    <row r="46" spans="2:16" ht="15.75" hidden="1" x14ac:dyDescent="0.2">
      <c r="B46" s="51"/>
      <c r="C46" s="39" t="s">
        <v>15</v>
      </c>
      <c r="G46" s="54"/>
      <c r="H46" s="55"/>
      <c r="I46" s="39" t="s">
        <v>14</v>
      </c>
      <c r="J46" s="49"/>
      <c r="K46" s="56"/>
      <c r="L46" s="57"/>
      <c r="M46" s="56"/>
    </row>
    <row r="47" spans="2:16" ht="15.75" hidden="1" x14ac:dyDescent="0.2">
      <c r="B47" s="51"/>
      <c r="C47" s="45"/>
      <c r="D47" s="45"/>
      <c r="E47" s="58"/>
      <c r="F47" s="45"/>
      <c r="G47" s="39"/>
      <c r="H47" s="44"/>
      <c r="I47" s="39"/>
      <c r="J47" s="49"/>
      <c r="K47" s="56"/>
      <c r="L47" s="57"/>
      <c r="M47" s="56"/>
    </row>
    <row r="48" spans="2:16" ht="15.75" x14ac:dyDescent="0.2">
      <c r="B48" s="51"/>
      <c r="C48" s="45" t="s">
        <v>41</v>
      </c>
      <c r="D48" s="45"/>
      <c r="E48" s="58"/>
      <c r="F48" s="45"/>
      <c r="G48" s="59"/>
      <c r="H48" s="59"/>
      <c r="I48" s="60" t="s">
        <v>42</v>
      </c>
      <c r="J48" s="49"/>
      <c r="K48" s="56"/>
      <c r="L48" s="57"/>
      <c r="M48" s="56"/>
    </row>
    <row r="49" spans="2:13" ht="15.75" x14ac:dyDescent="0.2">
      <c r="B49" s="51"/>
      <c r="C49" s="45"/>
      <c r="D49" s="45"/>
      <c r="E49" s="58"/>
      <c r="F49" s="45"/>
      <c r="G49" s="39"/>
      <c r="H49" s="44"/>
      <c r="I49" s="39"/>
      <c r="J49" s="49"/>
      <c r="K49" s="56"/>
      <c r="L49" s="57"/>
      <c r="M49" s="56"/>
    </row>
    <row r="50" spans="2:13" ht="15" x14ac:dyDescent="0.2">
      <c r="C50" s="39" t="s">
        <v>24</v>
      </c>
      <c r="D50" s="45"/>
      <c r="E50" s="123"/>
      <c r="F50" s="123"/>
      <c r="G50" s="54"/>
      <c r="H50" s="55"/>
      <c r="I50" s="39" t="s">
        <v>18</v>
      </c>
    </row>
    <row r="51" spans="2:13" ht="15" x14ac:dyDescent="0.2">
      <c r="C51" s="44"/>
      <c r="D51" s="45"/>
      <c r="E51" s="62"/>
      <c r="F51" s="44"/>
      <c r="G51" s="48"/>
      <c r="H51" s="44"/>
      <c r="I51" s="48"/>
    </row>
    <row r="52" spans="2:13" ht="15" x14ac:dyDescent="0.2">
      <c r="C52" s="39" t="s">
        <v>33</v>
      </c>
      <c r="G52" s="54"/>
      <c r="H52" s="55"/>
      <c r="I52" s="39" t="s">
        <v>34</v>
      </c>
    </row>
    <row r="53" spans="2:13" ht="15" x14ac:dyDescent="0.2">
      <c r="C53" s="63"/>
      <c r="D53" s="44"/>
      <c r="E53" s="62"/>
      <c r="F53" s="44"/>
      <c r="G53" s="44"/>
      <c r="H53" s="44"/>
      <c r="I53" s="44"/>
    </row>
    <row r="54" spans="2:13" ht="15" x14ac:dyDescent="0.2">
      <c r="C54" s="39" t="s">
        <v>17</v>
      </c>
      <c r="D54" s="45"/>
      <c r="E54" s="123"/>
      <c r="F54" s="123"/>
      <c r="G54" s="54"/>
      <c r="H54" s="55"/>
      <c r="I54" s="39" t="s">
        <v>23</v>
      </c>
    </row>
  </sheetData>
  <mergeCells count="26">
    <mergeCell ref="B34:M34"/>
    <mergeCell ref="B39:M39"/>
    <mergeCell ref="B33:M33"/>
    <mergeCell ref="E54:F54"/>
    <mergeCell ref="E50:F50"/>
    <mergeCell ref="B41:M41"/>
    <mergeCell ref="B26:M26"/>
    <mergeCell ref="B27:M27"/>
    <mergeCell ref="B32:M32"/>
    <mergeCell ref="B7:M7"/>
    <mergeCell ref="B8:M8"/>
    <mergeCell ref="B12:M12"/>
    <mergeCell ref="B14:M14"/>
    <mergeCell ref="B16:B17"/>
    <mergeCell ref="C16:C17"/>
    <mergeCell ref="D16:E16"/>
    <mergeCell ref="F16:I16"/>
    <mergeCell ref="J16:M16"/>
    <mergeCell ref="B13:M13"/>
    <mergeCell ref="A9:L9"/>
    <mergeCell ref="A10:L10"/>
    <mergeCell ref="I3:M3"/>
    <mergeCell ref="J4:M4"/>
    <mergeCell ref="A11:M11"/>
    <mergeCell ref="B19:M19"/>
    <mergeCell ref="B20:M20"/>
  </mergeCells>
  <printOptions horizontalCentered="1"/>
  <pageMargins left="0" right="0" top="0.78740157480314965" bottom="0.39370078740157483" header="0" footer="0"/>
  <pageSetup paperSize="9" scale="80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 Галина Михайловна</dc:creator>
  <cp:lastModifiedBy>Potopyak Aleksandr</cp:lastModifiedBy>
  <cp:lastPrinted>2023-07-26T03:03:17Z</cp:lastPrinted>
  <dcterms:created xsi:type="dcterms:W3CDTF">2002-02-11T05:58:42Z</dcterms:created>
  <dcterms:modified xsi:type="dcterms:W3CDTF">2023-07-26T03:25:13Z</dcterms:modified>
</cp:coreProperties>
</file>